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965" yWindow="15" windowWidth="15210" windowHeight="116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H20" i="1" l="1"/>
  <c r="C20" i="1"/>
  <c r="M19" i="1"/>
  <c r="K19" i="1"/>
  <c r="E19" i="1"/>
  <c r="B19" i="1"/>
  <c r="M18" i="1"/>
  <c r="K18" i="1"/>
  <c r="E18" i="1"/>
  <c r="B18" i="1"/>
  <c r="M20" i="1"/>
  <c r="K20" i="1"/>
  <c r="E20" i="1"/>
  <c r="B20" i="1"/>
  <c r="M17" i="1"/>
  <c r="K17" i="1"/>
  <c r="E17" i="1"/>
  <c r="B17" i="1"/>
  <c r="M16" i="1"/>
  <c r="K16" i="1"/>
  <c r="E16" i="1"/>
  <c r="B16" i="1"/>
  <c r="K15" i="1"/>
  <c r="E15" i="1"/>
  <c r="B15" i="1"/>
  <c r="K14" i="1"/>
  <c r="E14" i="1"/>
  <c r="M13" i="1"/>
  <c r="K13" i="1"/>
  <c r="E13" i="1"/>
  <c r="B13" i="1"/>
  <c r="M12" i="1"/>
  <c r="K12" i="1"/>
  <c r="E12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D9" i="1"/>
  <c r="M8" i="1"/>
  <c r="L8" i="1"/>
  <c r="I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<sst xmlns="http://schemas.openxmlformats.org/spreadsheetml/2006/main" count="20" uniqueCount="17">
  <si>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</si>
  <si>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Округ №11 (№ 11)</t>
  </si>
  <si>
    <t>В руб.</t>
  </si>
  <si>
    <t>1</t>
  </si>
  <si>
    <t>1.</t>
  </si>
  <si>
    <t/>
  </si>
  <si>
    <t>Территориальной избирательной комиссии Кемеровского муниципального округа</t>
  </si>
  <si>
    <t>(подпись, дата)</t>
  </si>
  <si>
    <t>(инициалы, фамилия)</t>
  </si>
  <si>
    <t>Лесников Михаил Дмитриевич</t>
  </si>
  <si>
    <t>2.</t>
  </si>
  <si>
    <t>Михайлова Светлана Михайловна</t>
  </si>
  <si>
    <t>3.</t>
  </si>
  <si>
    <t>4.</t>
  </si>
  <si>
    <t>По состоянию на 24.01.2023</t>
  </si>
  <si>
    <t>СВЕДЕНИЯ
о поступлении средств в избирательные фонды кандидатов и расходовании этих средств
с 12.01.2023 по 24.01.2023
(на основании данных, предоставленных филиалами ПАО Сбербанк и другой кредитной организацией)</t>
  </si>
  <si>
    <t>Т.Н.Ладнер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</si>
</sst>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4" borderId="0" xfId="0" quotePrefix="1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1" fontId="5" fillId="4" borderId="0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0" fillId="4" borderId="0" xfId="0" quotePrefix="1" applyFill="1" applyAlignment="1"/>
    <xf numFmtId="0" fontId="0" fillId="4" borderId="0" xfId="0" applyFill="1"/>
    <xf numFmtId="0" fontId="7" fillId="4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8" customWidth="1"/>
    <col min="2" max="4" width="15.140625" customWidth="1"/>
    <col min="5" max="5" width="12.28515625" customWidth="1"/>
    <col min="6" max="6" width="15.140625" customWidth="1"/>
    <col min="7" max="7" width="5.5703125" customWidth="1"/>
    <col min="8" max="8" width="15.140625" customWidth="1"/>
    <col min="9" max="9" width="12.7109375" customWidth="1"/>
    <col min="10" max="10" width="15.140625" customWidth="1"/>
    <col min="11" max="11" width="12.28515625" customWidth="1"/>
    <col min="12" max="12" width="15.140625" customWidth="1"/>
    <col min="13" max="13" width="20.85546875" customWidth="1"/>
    <col min="14" max="14" width="8.85546875" customWidth="1"/>
  </cols>
  <sheetData>
    <row r="1" spans="1:14" ht="14.45" customHeight="1" x14ac:dyDescent="0.25">
      <c r="M1" s="1"/>
    </row>
    <row r="2" spans="1:14" ht="132" customHeight="1" x14ac:dyDescent="0.25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ht="15.7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ht="15.75" x14ac:dyDescent="0.2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4" x14ac:dyDescent="0.25">
      <c r="M5" s="3" t="s">
        <v>14</v>
      </c>
    </row>
    <row r="6" spans="1:14" x14ac:dyDescent="0.25">
      <c r="M6" s="3" t="s">
        <v>2</v>
      </c>
    </row>
    <row r="7" spans="1:14" ht="24" customHeight="1" x14ac:dyDescent="0.25">
      <c r="A7" s="26" t="str">
        <f t="shared" ref="A7" si="0">"№
п/п"</f>
        <v>№
п/п</v>
      </c>
      <c r="B7" s="26" t="str">
        <f t="shared" ref="B7" si="1">"Фамилия, имя, отчество кандидата"</f>
        <v>Фамилия, имя, отчество кандидата</v>
      </c>
      <c r="C7" s="29" t="str">
        <f t="shared" ref="C7" si="2">"Поступило средств"</f>
        <v>Поступило средств</v>
      </c>
      <c r="D7" s="30"/>
      <c r="E7" s="30"/>
      <c r="F7" s="30"/>
      <c r="G7" s="31"/>
      <c r="H7" s="29" t="str">
        <f t="shared" ref="H7" si="3">"Израсходовано средств"</f>
        <v>Израсходовано средств</v>
      </c>
      <c r="I7" s="30"/>
      <c r="J7" s="30"/>
      <c r="K7" s="31"/>
      <c r="L7" s="29" t="str">
        <f t="shared" ref="L7" si="4">"Возвращено средств"</f>
        <v>Возвращено средств</v>
      </c>
      <c r="M7" s="31"/>
    </row>
    <row r="8" spans="1:14" ht="51" customHeight="1" x14ac:dyDescent="0.25">
      <c r="A8" s="27"/>
      <c r="B8" s="27"/>
      <c r="C8" s="26" t="str">
        <f t="shared" ref="C8" si="5">"всего"</f>
        <v>всего</v>
      </c>
      <c r="D8" s="29" t="str">
        <f t="shared" ref="D8" si="6">"из них"</f>
        <v>из них</v>
      </c>
      <c r="E8" s="30"/>
      <c r="F8" s="30"/>
      <c r="G8" s="31"/>
      <c r="H8" s="26" t="str">
        <f t="shared" ref="H8" si="7">"всего"</f>
        <v>всего</v>
      </c>
      <c r="I8" s="29" t="str">
        <f t="shared" ref="I8" si="8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J8" s="30"/>
      <c r="K8" s="31"/>
      <c r="L8" s="26" t="str">
        <f t="shared" ref="L8" si="9">"сумма, руб."</f>
        <v>сумма, руб.</v>
      </c>
      <c r="M8" s="26" t="str">
        <f t="shared" ref="M8" si="10">"основание возврата"</f>
        <v>основание возврата</v>
      </c>
      <c r="N8" s="2"/>
    </row>
    <row r="9" spans="1:14" ht="70.150000000000006" customHeight="1" x14ac:dyDescent="0.25">
      <c r="A9" s="27"/>
      <c r="B9" s="27"/>
      <c r="C9" s="27"/>
      <c r="D9" s="29" t="str">
        <f t="shared" ref="D9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E9" s="31"/>
      <c r="F9" s="29" t="str">
        <f t="shared" ref="F9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9" s="31"/>
      <c r="H9" s="27"/>
      <c r="I9" s="26" t="str">
        <f t="shared" ref="I9" si="13">"дата операции"</f>
        <v>дата операции</v>
      </c>
      <c r="J9" s="26" t="str">
        <f t="shared" ref="J9" si="14">"сумма, руб."</f>
        <v>сумма, руб.</v>
      </c>
      <c r="K9" s="26" t="str">
        <f t="shared" ref="K9" si="15">"назначение платежа"</f>
        <v>назначение платежа</v>
      </c>
      <c r="L9" s="27"/>
      <c r="M9" s="27"/>
      <c r="N9" s="2"/>
    </row>
    <row r="10" spans="1:14" ht="57.6" customHeight="1" x14ac:dyDescent="0.25">
      <c r="A10" s="28"/>
      <c r="B10" s="28"/>
      <c r="C10" s="28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  <c r="N10" s="2"/>
    </row>
    <row r="11" spans="1:14" x14ac:dyDescent="0.25">
      <c r="A11" s="6" t="s">
        <v>3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43.15" customHeight="1" x14ac:dyDescent="0.25">
      <c r="A12" s="15" t="s">
        <v>4</v>
      </c>
      <c r="B12" s="7" t="s">
        <v>9</v>
      </c>
      <c r="C12" s="8">
        <v>0</v>
      </c>
      <c r="D12" s="8"/>
      <c r="E12" s="7" t="str">
        <f>""</f>
        <v/>
      </c>
      <c r="F12" s="8"/>
      <c r="G12" s="9"/>
      <c r="H12" s="8">
        <v>0</v>
      </c>
      <c r="I12" s="10"/>
      <c r="J12" s="8"/>
      <c r="K12" s="7" t="str">
        <f>""</f>
        <v/>
      </c>
      <c r="L12" s="8"/>
      <c r="M12" s="7" t="str">
        <f>""</f>
        <v/>
      </c>
      <c r="N12" s="5"/>
    </row>
    <row r="13" spans="1:14" ht="28.9" customHeight="1" x14ac:dyDescent="0.25">
      <c r="A13" s="6" t="s">
        <v>5</v>
      </c>
      <c r="B13" s="11" t="str">
        <f>"Итого по кандидату"</f>
        <v>Итого по кандидату</v>
      </c>
      <c r="C13" s="12">
        <v>0</v>
      </c>
      <c r="D13" s="12">
        <v>0</v>
      </c>
      <c r="E13" s="11" t="str">
        <f>""</f>
        <v/>
      </c>
      <c r="F13" s="12">
        <v>0</v>
      </c>
      <c r="G13" s="13"/>
      <c r="H13" s="12"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  <c r="N13" s="5"/>
    </row>
    <row r="14" spans="1:14" ht="43.15" customHeight="1" x14ac:dyDescent="0.25">
      <c r="A14" s="15" t="s">
        <v>10</v>
      </c>
      <c r="B14" s="7" t="s">
        <v>11</v>
      </c>
      <c r="C14" s="8">
        <v>0</v>
      </c>
      <c r="D14" s="8"/>
      <c r="E14" s="7" t="str">
        <f>""</f>
        <v/>
      </c>
      <c r="F14" s="8"/>
      <c r="G14" s="9"/>
      <c r="H14" s="8">
        <v>0</v>
      </c>
      <c r="I14" s="10"/>
      <c r="J14" s="8"/>
      <c r="K14" s="7" t="str">
        <f>""</f>
        <v/>
      </c>
      <c r="L14" s="8"/>
      <c r="M14" s="7"/>
      <c r="N14" s="5"/>
    </row>
    <row r="15" spans="1:14" ht="28.9" customHeight="1" x14ac:dyDescent="0.25">
      <c r="A15" s="6" t="s">
        <v>5</v>
      </c>
      <c r="B15" s="11" t="str">
        <f>"Итого по кандидату"</f>
        <v>Итого по кандидату</v>
      </c>
      <c r="C15" s="12">
        <v>0</v>
      </c>
      <c r="D15" s="12">
        <v>0</v>
      </c>
      <c r="E15" s="11" t="str">
        <f>""</f>
        <v/>
      </c>
      <c r="F15" s="12">
        <v>0</v>
      </c>
      <c r="G15" s="13"/>
      <c r="H15" s="12">
        <v>0</v>
      </c>
      <c r="I15" s="14"/>
      <c r="J15" s="12">
        <v>0</v>
      </c>
      <c r="K15" s="11" t="str">
        <f>""</f>
        <v/>
      </c>
      <c r="L15" s="12">
        <v>0</v>
      </c>
      <c r="M15" s="11"/>
      <c r="N15" s="5"/>
    </row>
    <row r="16" spans="1:14" ht="28.9" customHeight="1" x14ac:dyDescent="0.25">
      <c r="A16" s="15" t="s">
        <v>12</v>
      </c>
      <c r="B16" s="7" t="str">
        <f>"Мухин Алексей Евгеньевич"</f>
        <v>Мухин Алексей Евгеньевич</v>
      </c>
      <c r="C16" s="8">
        <v>0</v>
      </c>
      <c r="D16" s="8"/>
      <c r="E16" s="7" t="str">
        <f>""</f>
        <v/>
      </c>
      <c r="F16" s="8"/>
      <c r="G16" s="9"/>
      <c r="H16" s="8">
        <v>0</v>
      </c>
      <c r="I16" s="10"/>
      <c r="J16" s="8"/>
      <c r="K16" s="7" t="str">
        <f>""</f>
        <v/>
      </c>
      <c r="L16" s="8"/>
      <c r="M16" s="7" t="str">
        <f>""</f>
        <v/>
      </c>
      <c r="N16" s="5"/>
    </row>
    <row r="17" spans="1:14" ht="28.9" customHeight="1" x14ac:dyDescent="0.25">
      <c r="A17" s="6"/>
      <c r="B17" s="11" t="str">
        <f>"Итого по кандидату"</f>
        <v>Итого по кандидату</v>
      </c>
      <c r="C17" s="12">
        <v>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5"/>
    </row>
    <row r="18" spans="1:14" ht="43.15" customHeight="1" x14ac:dyDescent="0.25">
      <c r="A18" s="15" t="s">
        <v>13</v>
      </c>
      <c r="B18" s="7" t="str">
        <f>"Пахаруков Василий Михайлович"</f>
        <v>Пахаруков Василий Михайлович</v>
      </c>
      <c r="C18" s="8">
        <v>1000</v>
      </c>
      <c r="D18" s="8"/>
      <c r="E18" s="7" t="str">
        <f>""</f>
        <v/>
      </c>
      <c r="F18" s="8"/>
      <c r="G18" s="9"/>
      <c r="H18" s="8">
        <v>100</v>
      </c>
      <c r="I18" s="10"/>
      <c r="J18" s="8"/>
      <c r="K18" s="7" t="str">
        <f>""</f>
        <v/>
      </c>
      <c r="L18" s="8"/>
      <c r="M18" s="7" t="str">
        <f>""</f>
        <v/>
      </c>
      <c r="N18" s="5"/>
    </row>
    <row r="19" spans="1:14" ht="28.9" customHeight="1" x14ac:dyDescent="0.25">
      <c r="A19" s="6" t="s">
        <v>5</v>
      </c>
      <c r="B19" s="11" t="str">
        <f>"Итого по кандидату"</f>
        <v>Итого по кандидату</v>
      </c>
      <c r="C19" s="12">
        <v>1000</v>
      </c>
      <c r="D19" s="12">
        <v>0</v>
      </c>
      <c r="E19" s="11" t="str">
        <f>""</f>
        <v/>
      </c>
      <c r="F19" s="12">
        <v>0</v>
      </c>
      <c r="G19" s="13"/>
      <c r="H19" s="12">
        <v>100</v>
      </c>
      <c r="I19" s="14"/>
      <c r="J19" s="12">
        <v>0</v>
      </c>
      <c r="K19" s="11" t="str">
        <f>""</f>
        <v/>
      </c>
      <c r="L19" s="12">
        <v>0</v>
      </c>
      <c r="M19" s="11" t="str">
        <f>""</f>
        <v/>
      </c>
      <c r="N19" s="5"/>
    </row>
    <row r="20" spans="1:14" x14ac:dyDescent="0.25">
      <c r="A20" s="6" t="s">
        <v>5</v>
      </c>
      <c r="B20" s="11" t="str">
        <f>"Итого"</f>
        <v>Итого</v>
      </c>
      <c r="C20" s="12">
        <f>C13+C15+C17+C19</f>
        <v>1000</v>
      </c>
      <c r="D20" s="12">
        <v>0</v>
      </c>
      <c r="E20" s="11" t="str">
        <f>""</f>
        <v/>
      </c>
      <c r="F20" s="12">
        <v>0</v>
      </c>
      <c r="G20" s="13"/>
      <c r="H20" s="12">
        <f>H13+H15+H17+H19</f>
        <v>100</v>
      </c>
      <c r="I20" s="14"/>
      <c r="J20" s="12">
        <v>0</v>
      </c>
      <c r="K20" s="11" t="str">
        <f>""</f>
        <v/>
      </c>
      <c r="L20" s="12">
        <v>0</v>
      </c>
      <c r="M20" s="11" t="str">
        <f>""</f>
        <v/>
      </c>
      <c r="N20" s="5"/>
    </row>
    <row r="21" spans="1:14" s="22" customFormat="1" x14ac:dyDescent="0.25">
      <c r="A21" s="16"/>
      <c r="B21" s="17"/>
      <c r="C21" s="18"/>
      <c r="D21" s="18"/>
      <c r="E21" s="17"/>
      <c r="F21" s="18"/>
      <c r="G21" s="19"/>
      <c r="H21" s="18"/>
      <c r="I21" s="20"/>
      <c r="J21" s="18"/>
      <c r="K21" s="17"/>
      <c r="L21" s="18"/>
      <c r="M21" s="17"/>
      <c r="N21" s="21"/>
    </row>
    <row r="22" spans="1:14" s="22" customFormat="1" ht="20.45" customHeight="1" x14ac:dyDescent="0.25">
      <c r="A22" s="16"/>
      <c r="B22" s="17"/>
      <c r="C22" s="18"/>
      <c r="D22" s="18"/>
      <c r="E22" s="17"/>
      <c r="F22" s="18"/>
      <c r="G22" s="19"/>
      <c r="H22" s="18"/>
      <c r="I22" s="20"/>
      <c r="J22" s="18"/>
      <c r="K22" s="17"/>
      <c r="L22" s="18"/>
      <c r="M22" s="23" t="s">
        <v>16</v>
      </c>
      <c r="N22" s="21"/>
    </row>
    <row r="23" spans="1:14" ht="30" customHeight="1" x14ac:dyDescent="0.25">
      <c r="A23" s="32" t="s">
        <v>6</v>
      </c>
      <c r="B23" s="32"/>
      <c r="C23" s="32"/>
      <c r="D23" s="32"/>
      <c r="F23" s="33" t="s">
        <v>7</v>
      </c>
      <c r="G23" s="33"/>
      <c r="H23" s="33"/>
      <c r="K23" s="34" t="s">
        <v>8</v>
      </c>
      <c r="L23" s="34"/>
      <c r="M23" s="34"/>
    </row>
  </sheetData>
  <mergeCells count="22">
    <mergeCell ref="A23:D23"/>
    <mergeCell ref="F23:H23"/>
    <mergeCell ref="K23:M23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ageMargins left="0.35433070866141736" right="0.15748031496062992" top="0.15748031496062992" bottom="0.1574803149606299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Игнатий Карташов</cp:lastModifiedBy>
  <cp:lastPrinted>2023-01-26T04:58:38Z</cp:lastPrinted>
  <dcterms:created xsi:type="dcterms:W3CDTF">2023-01-26T04:39:44Z</dcterms:created>
  <dcterms:modified xsi:type="dcterms:W3CDTF">2023-01-26T07:47:29Z</dcterms:modified>
</cp:coreProperties>
</file>